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595"/>
  </bookViews>
  <sheets>
    <sheet name="Лист1" sheetId="1" r:id="rId1"/>
    <sheet name="XLR_NoRangeSheet" sheetId="2" state="veryHidden" r:id="rId2"/>
  </sheets>
  <definedNames>
    <definedName name="Query1">Лист1!$A$7:$Z$23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Лист1!$A$30:$L$30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D34" i="1"/>
  <c r="L8" l="1"/>
  <c r="L9"/>
  <c r="L10"/>
  <c r="L11"/>
  <c r="L12"/>
  <c r="L13"/>
  <c r="L14"/>
  <c r="L15"/>
  <c r="L16"/>
  <c r="L17"/>
  <c r="L18"/>
  <c r="L19"/>
  <c r="L20"/>
  <c r="L21"/>
  <c r="L22"/>
  <c r="L7"/>
  <c r="L23" l="1"/>
  <c r="K23"/>
  <c r="L24" s="1"/>
  <c r="B22"/>
  <c r="B21"/>
  <c r="B20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<sst xmlns="http://schemas.openxmlformats.org/spreadsheetml/2006/main" count="126" uniqueCount="90">
  <si>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</si>
  <si>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</si>
  <si>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</si>
  <si>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</si>
  <si>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</si>
  <si>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</si>
  <si>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</si>
  <si>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</si>
  <si>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</si>
  <si>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</si>
  <si>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</si>
  <si>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</si>
  <si>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</si>
  <si>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</si>
  <si>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</si>
  <si>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</si>
  <si>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</si>
  <si>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</si>
  <si>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</si>
  <si>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</si>
  <si>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</si>
  <si>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</si>
  <si>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</si>
  <si>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</si>
  <si>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</si>
  <si>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развития (ОР)</t>
  </si>
  <si>
    <t>Приложение 1.3</t>
  </si>
  <si>
    <t>38867</t>
  </si>
  <si>
    <t>КАБЕЛЬ TELCO50,10M</t>
  </si>
  <si>
    <t>Кабель TELCO 50, оконцованый с одной стороны длиной 10 м</t>
  </si>
  <si>
    <t>шт</t>
  </si>
  <si>
    <t>38866</t>
  </si>
  <si>
    <t>КАБЕЛЬ TELCO50,3M</t>
  </si>
  <si>
    <t>Кабель TELCO 50, оконцованый с одной стороны длиной 3 м</t>
  </si>
  <si>
    <t>38862</t>
  </si>
  <si>
    <t>КАРТА AAM1212-51 12-ПОРТОВЫЙ ЛИНЕЙНЫЙ ADSL2+(ANNEX A)</t>
  </si>
  <si>
    <t>12-портовый линейный модуль ADSL2+ (Annex A)</t>
  </si>
  <si>
    <t>38860</t>
  </si>
  <si>
    <t>КАРТА ALC1248G-51</t>
  </si>
  <si>
    <t>48-портовый линейный модуль ADSL2+ (Annex A)</t>
  </si>
  <si>
    <t>38858</t>
  </si>
  <si>
    <t>КАРТА MSC1000G</t>
  </si>
  <si>
    <t>Управляющая карта</t>
  </si>
  <si>
    <t>38863</t>
  </si>
  <si>
    <t>КАРТА VOP1224-61</t>
  </si>
  <si>
    <t>24-портовый линейный модуль с портами FXS</t>
  </si>
  <si>
    <t>38864</t>
  </si>
  <si>
    <t>КАРТА VOP1248G-61</t>
  </si>
  <si>
    <t>48-портовый линейный модуль с портами FXS</t>
  </si>
  <si>
    <t>38865</t>
  </si>
  <si>
    <t>КОМПЛЕКТ IES-5000 CABLE PACK FOR 48 PORTS CARD</t>
  </si>
  <si>
    <t>Комплект кабелей для IES-5000 для 48-портовых модулей</t>
  </si>
  <si>
    <t>38853</t>
  </si>
  <si>
    <t>ШАССИ IES-1000-AC</t>
  </si>
  <si>
    <t>Шасси DSLAM 1U c питанием AC</t>
  </si>
  <si>
    <t>38852</t>
  </si>
  <si>
    <t>ШАССИ IES-1000-DC</t>
  </si>
  <si>
    <t>Шасси DSLAM 1U c питанием DC</t>
  </si>
  <si>
    <t>38855</t>
  </si>
  <si>
    <t>ШАССИ IES-5000M</t>
  </si>
  <si>
    <t>Главное шасси c 10 слотами</t>
  </si>
  <si>
    <t>38857</t>
  </si>
  <si>
    <t>ШАССИ IES-5000ST</t>
  </si>
  <si>
    <t>Сплиттерное шасси с 16 слотами</t>
  </si>
  <si>
    <t>38854</t>
  </si>
  <si>
    <t>ШАССИ IES-5005M C 5 СЛОТАМИ</t>
  </si>
  <si>
    <t>Главное шасси c 5 слотами</t>
  </si>
  <si>
    <t>38856</t>
  </si>
  <si>
    <t>ШАССИ IES-5005ST</t>
  </si>
  <si>
    <t>Сплиттерное шасси с 8 слотами</t>
  </si>
  <si>
    <t>39880</t>
  </si>
  <si>
    <t>КАРТА VLC 1348G-51</t>
  </si>
  <si>
    <t>48-портовый линейный модуль ADSL2+ (Annex B)</t>
  </si>
  <si>
    <t>43072</t>
  </si>
  <si>
    <t>КАРТА ASC1224-61 24-ПОРТОВЫЙ СПЛИТТЕРНЫЙ МОДУЛЬ ADSL</t>
  </si>
  <si>
    <t>24-портовый сплиттерный модуль ADSL</t>
  </si>
  <si>
    <t>I кв. (10.03.2015)</t>
  </si>
  <si>
    <t>II кв. (27.04.2015)</t>
  </si>
  <si>
    <t>Предельная сумма лота составляет:   48952425,2   руб. с НДС.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</si>
  <si>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</si>
  <si>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</si>
  <si>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Приложение 1.1</t>
  </si>
  <si>
    <t>Транспортировка товара</t>
  </si>
  <si>
    <t>Инициатор закупки, конт. лицо</t>
  </si>
  <si>
    <t xml:space="preserve"> тел. 8(347)221-57-43</t>
  </si>
  <si>
    <t>Срок поставки</t>
  </si>
  <si>
    <t>до 10 марта 2015г., до 27 апреля 2015г.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</si>
  <si>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</si>
  <si>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>Адрес поставки</t>
  </si>
  <si>
    <t>г. Уфа, ул. Каспийская, д.14; Мухаметшина З.Р. 89018173671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</si>
</sst>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4" fillId="0" borderId="6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34"/>
  <sheetViews>
    <sheetView tabSelected="1" view="pageBreakPreview" topLeftCell="A19" zoomScale="75" zoomScaleSheetLayoutView="75" workbookViewId="0">
      <selection activeCell="D27" sqref="D27:L27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8.7109375" customWidth="1"/>
    <col min="7" max="7" width="7.140625" customWidth="1"/>
    <col min="10" max="10" width="11.5703125" style="6" customWidth="1"/>
    <col min="11" max="11" width="16.140625" style="6" customWidth="1"/>
    <col min="12" max="12" width="16.140625" style="8" customWidth="1"/>
    <col min="13" max="13" width="41.7109375" customWidth="1"/>
    <col min="22" max="25" width="9.140625" style="9"/>
  </cols>
  <sheetData>
    <row r="1" spans="1:26">
      <c r="L1" s="8" t="s">
        <v>81</v>
      </c>
    </row>
    <row r="2" spans="1:26">
      <c r="B2" s="32" t="s">
        <v>4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6">
      <c r="B3" t="s">
        <v>14</v>
      </c>
      <c r="C3" s="9" t="s">
        <v>19</v>
      </c>
      <c r="D3" s="20"/>
      <c r="E3" s="19"/>
      <c r="G3" s="19"/>
      <c r="L3" s="19"/>
    </row>
    <row r="4" spans="1:26" s="10" customFormat="1" ht="15" customHeight="1">
      <c r="B4" s="33" t="s">
        <v>0</v>
      </c>
      <c r="C4" s="36" t="s">
        <v>15</v>
      </c>
      <c r="D4" s="33" t="s">
        <v>7</v>
      </c>
      <c r="E4" s="33" t="s">
        <v>1</v>
      </c>
      <c r="F4" s="33" t="s">
        <v>6</v>
      </c>
      <c r="G4" s="35" t="s">
        <v>8</v>
      </c>
      <c r="H4" s="35"/>
      <c r="I4" s="35"/>
      <c r="J4" s="51" t="s">
        <v>10</v>
      </c>
      <c r="K4" s="49" t="s">
        <v>11</v>
      </c>
      <c r="L4" s="34" t="s">
        <v>13</v>
      </c>
      <c r="M4" s="33" t="s">
        <v>88</v>
      </c>
    </row>
    <row r="5" spans="1:26" s="11" customFormat="1" ht="132.75" customHeight="1">
      <c r="B5" s="33"/>
      <c r="C5" s="37"/>
      <c r="D5" s="33"/>
      <c r="E5" s="33"/>
      <c r="F5" s="33"/>
      <c r="G5" s="7" t="s">
        <v>76</v>
      </c>
      <c r="H5" s="7" t="s">
        <v>77</v>
      </c>
      <c r="I5" s="7" t="s">
        <v>9</v>
      </c>
      <c r="J5" s="52"/>
      <c r="K5" s="50"/>
      <c r="L5" s="34"/>
      <c r="M5" s="33"/>
    </row>
    <row r="6" spans="1:26" s="10" customFormat="1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31">
        <v>15</v>
      </c>
    </row>
    <row r="7" spans="1:26" ht="45">
      <c r="A7" s="9"/>
      <c r="B7" s="5">
        <f t="shared" ref="B7:B22" si="0">ROW()-6</f>
        <v>1</v>
      </c>
      <c r="C7" s="5" t="s">
        <v>27</v>
      </c>
      <c r="D7" s="1" t="s">
        <v>28</v>
      </c>
      <c r="E7" s="1" t="s">
        <v>29</v>
      </c>
      <c r="F7" s="3" t="s">
        <v>30</v>
      </c>
      <c r="G7" s="26">
        <v>58</v>
      </c>
      <c r="H7" s="26">
        <v>248</v>
      </c>
      <c r="I7" s="21">
        <v>306</v>
      </c>
      <c r="J7" s="4">
        <v>2235.1</v>
      </c>
      <c r="K7" s="4">
        <v>683940.60000000009</v>
      </c>
      <c r="L7" s="4">
        <f>K7*1.18</f>
        <v>807049.90800000005</v>
      </c>
      <c r="M7" s="30" t="s">
        <v>89</v>
      </c>
      <c r="N7" s="9"/>
      <c r="O7" s="9"/>
      <c r="P7" s="9"/>
      <c r="Q7" s="9"/>
      <c r="R7" s="9"/>
      <c r="S7" s="9"/>
      <c r="T7" s="9"/>
      <c r="U7" s="9"/>
      <c r="Z7" s="9"/>
    </row>
    <row r="8" spans="1:26" ht="45">
      <c r="A8" s="9"/>
      <c r="B8" s="5">
        <f t="shared" si="0"/>
        <v>2</v>
      </c>
      <c r="C8" s="5" t="s">
        <v>31</v>
      </c>
      <c r="D8" s="1" t="s">
        <v>32</v>
      </c>
      <c r="E8" s="1" t="s">
        <v>33</v>
      </c>
      <c r="F8" s="3" t="s">
        <v>30</v>
      </c>
      <c r="G8" s="26">
        <v>213</v>
      </c>
      <c r="H8" s="26">
        <v>920</v>
      </c>
      <c r="I8" s="21">
        <v>1133</v>
      </c>
      <c r="J8" s="4">
        <v>875.5</v>
      </c>
      <c r="K8" s="4">
        <v>991941.5</v>
      </c>
      <c r="L8" s="4">
        <f t="shared" ref="L8:L22" si="1">K8*1.18</f>
        <v>1170490.97</v>
      </c>
      <c r="M8" s="30" t="s">
        <v>89</v>
      </c>
      <c r="N8" s="9"/>
      <c r="O8" s="9"/>
      <c r="P8" s="9"/>
      <c r="Q8" s="9"/>
      <c r="R8" s="9"/>
      <c r="S8" s="9"/>
      <c r="T8" s="9"/>
      <c r="U8" s="9"/>
      <c r="Z8" s="9"/>
    </row>
    <row r="9" spans="1:26" s="9" customFormat="1" ht="45">
      <c r="B9" s="5">
        <f t="shared" si="0"/>
        <v>3</v>
      </c>
      <c r="C9" s="5" t="s">
        <v>34</v>
      </c>
      <c r="D9" s="1" t="s">
        <v>35</v>
      </c>
      <c r="E9" s="1" t="s">
        <v>36</v>
      </c>
      <c r="F9" s="3" t="s">
        <v>30</v>
      </c>
      <c r="G9" s="26">
        <v>40</v>
      </c>
      <c r="H9" s="26">
        <v>169</v>
      </c>
      <c r="I9" s="21">
        <v>209</v>
      </c>
      <c r="J9" s="4">
        <v>24308</v>
      </c>
      <c r="K9" s="4">
        <v>5080372</v>
      </c>
      <c r="L9" s="4">
        <f t="shared" si="1"/>
        <v>5994838.96</v>
      </c>
      <c r="M9" s="30" t="s">
        <v>89</v>
      </c>
    </row>
    <row r="10" spans="1:26" s="9" customFormat="1" ht="30">
      <c r="B10" s="5">
        <f t="shared" si="0"/>
        <v>4</v>
      </c>
      <c r="C10" s="5" t="s">
        <v>37</v>
      </c>
      <c r="D10" s="1" t="s">
        <v>38</v>
      </c>
      <c r="E10" s="1" t="s">
        <v>39</v>
      </c>
      <c r="F10" s="3" t="s">
        <v>30</v>
      </c>
      <c r="G10" s="26">
        <v>40</v>
      </c>
      <c r="H10" s="26">
        <v>211</v>
      </c>
      <c r="I10" s="21">
        <v>251</v>
      </c>
      <c r="J10" s="4">
        <v>73542</v>
      </c>
      <c r="K10" s="4">
        <v>18459042</v>
      </c>
      <c r="L10" s="4">
        <f t="shared" si="1"/>
        <v>21781669.559999999</v>
      </c>
      <c r="M10" s="30" t="s">
        <v>89</v>
      </c>
    </row>
    <row r="11" spans="1:26" ht="30">
      <c r="A11" s="9"/>
      <c r="B11" s="5">
        <f t="shared" si="0"/>
        <v>5</v>
      </c>
      <c r="C11" s="5" t="s">
        <v>40</v>
      </c>
      <c r="D11" s="1" t="s">
        <v>41</v>
      </c>
      <c r="E11" s="1" t="s">
        <v>42</v>
      </c>
      <c r="F11" s="3" t="s">
        <v>30</v>
      </c>
      <c r="G11" s="21">
        <v>6</v>
      </c>
      <c r="H11" s="26">
        <v>74</v>
      </c>
      <c r="I11" s="21">
        <v>80</v>
      </c>
      <c r="J11" s="4">
        <v>29561</v>
      </c>
      <c r="K11" s="4">
        <v>2364880</v>
      </c>
      <c r="L11" s="4">
        <f t="shared" si="1"/>
        <v>2790558.4</v>
      </c>
      <c r="M11" s="30" t="s">
        <v>89</v>
      </c>
      <c r="N11" s="9"/>
      <c r="O11" s="9"/>
      <c r="P11" s="9"/>
      <c r="Q11" s="9"/>
      <c r="R11" s="9"/>
      <c r="S11" s="9"/>
      <c r="T11" s="9"/>
      <c r="U11" s="9"/>
      <c r="Z11" s="9"/>
    </row>
    <row r="12" spans="1:26" ht="30">
      <c r="A12" s="9"/>
      <c r="B12" s="5">
        <f t="shared" si="0"/>
        <v>6</v>
      </c>
      <c r="C12" s="5" t="s">
        <v>43</v>
      </c>
      <c r="D12" s="1" t="s">
        <v>44</v>
      </c>
      <c r="E12" s="1" t="s">
        <v>45</v>
      </c>
      <c r="F12" s="3" t="s">
        <v>30</v>
      </c>
      <c r="G12" s="21"/>
      <c r="H12" s="26">
        <v>25</v>
      </c>
      <c r="I12" s="21">
        <v>25</v>
      </c>
      <c r="J12" s="4">
        <v>44290</v>
      </c>
      <c r="K12" s="4">
        <v>1107250</v>
      </c>
      <c r="L12" s="4">
        <f t="shared" si="1"/>
        <v>1306555</v>
      </c>
      <c r="M12" s="30" t="s">
        <v>89</v>
      </c>
      <c r="N12" s="9"/>
      <c r="O12" s="9"/>
      <c r="P12" s="9"/>
      <c r="Q12" s="9"/>
      <c r="R12" s="9"/>
      <c r="S12" s="9"/>
      <c r="T12" s="9"/>
      <c r="U12" s="9"/>
      <c r="Z12" s="9"/>
    </row>
    <row r="13" spans="1:26" ht="30">
      <c r="A13" s="9"/>
      <c r="B13" s="5">
        <f t="shared" si="0"/>
        <v>7</v>
      </c>
      <c r="C13" s="5" t="s">
        <v>46</v>
      </c>
      <c r="D13" s="1" t="s">
        <v>47</v>
      </c>
      <c r="E13" s="1" t="s">
        <v>48</v>
      </c>
      <c r="F13" s="3" t="s">
        <v>30</v>
      </c>
      <c r="G13" s="21"/>
      <c r="H13" s="26">
        <v>16</v>
      </c>
      <c r="I13" s="21">
        <v>17</v>
      </c>
      <c r="J13" s="4">
        <v>78486</v>
      </c>
      <c r="K13" s="4">
        <v>1334262</v>
      </c>
      <c r="L13" s="4">
        <f t="shared" si="1"/>
        <v>1574429.16</v>
      </c>
      <c r="M13" s="30" t="s">
        <v>89</v>
      </c>
      <c r="N13" s="9"/>
      <c r="O13" s="9"/>
      <c r="P13" s="9"/>
      <c r="Q13" s="9"/>
      <c r="R13" s="9"/>
      <c r="S13" s="9"/>
      <c r="T13" s="9"/>
      <c r="U13" s="9"/>
      <c r="Z13" s="9"/>
    </row>
    <row r="14" spans="1:26" ht="45">
      <c r="A14" s="9"/>
      <c r="B14" s="5">
        <f t="shared" si="0"/>
        <v>8</v>
      </c>
      <c r="C14" s="5" t="s">
        <v>49</v>
      </c>
      <c r="D14" s="1" t="s">
        <v>50</v>
      </c>
      <c r="E14" s="1" t="s">
        <v>51</v>
      </c>
      <c r="F14" s="3" t="s">
        <v>30</v>
      </c>
      <c r="G14" s="21">
        <v>31</v>
      </c>
      <c r="H14" s="26">
        <v>204</v>
      </c>
      <c r="I14" s="21">
        <v>235</v>
      </c>
      <c r="J14" s="4">
        <v>1802</v>
      </c>
      <c r="K14" s="4">
        <v>423470</v>
      </c>
      <c r="L14" s="4">
        <f t="shared" si="1"/>
        <v>499694.6</v>
      </c>
      <c r="M14" s="30" t="s">
        <v>89</v>
      </c>
      <c r="N14" s="9"/>
      <c r="O14" s="9"/>
      <c r="P14" s="9"/>
      <c r="Q14" s="9"/>
      <c r="R14" s="9"/>
      <c r="S14" s="9"/>
      <c r="T14" s="9"/>
      <c r="U14" s="9"/>
      <c r="Z14" s="9"/>
    </row>
    <row r="15" spans="1:26" ht="30">
      <c r="A15" s="9"/>
      <c r="B15" s="5">
        <f t="shared" si="0"/>
        <v>9</v>
      </c>
      <c r="C15" s="5" t="s">
        <v>52</v>
      </c>
      <c r="D15" s="1" t="s">
        <v>53</v>
      </c>
      <c r="E15" s="1" t="s">
        <v>54</v>
      </c>
      <c r="F15" s="3" t="s">
        <v>30</v>
      </c>
      <c r="G15" s="26">
        <v>10</v>
      </c>
      <c r="H15" s="26">
        <v>51</v>
      </c>
      <c r="I15" s="21">
        <v>61</v>
      </c>
      <c r="J15" s="4">
        <v>6784</v>
      </c>
      <c r="K15" s="4">
        <v>413824</v>
      </c>
      <c r="L15" s="4">
        <f t="shared" si="1"/>
        <v>488312.31999999995</v>
      </c>
      <c r="M15" s="30" t="s">
        <v>89</v>
      </c>
      <c r="N15" s="9"/>
      <c r="O15" s="9"/>
      <c r="P15" s="9"/>
      <c r="Q15" s="9"/>
      <c r="R15" s="9"/>
      <c r="S15" s="9"/>
      <c r="T15" s="9"/>
      <c r="U15" s="9"/>
      <c r="Z15" s="9"/>
    </row>
    <row r="16" spans="1:26" s="9" customFormat="1" ht="30">
      <c r="B16" s="5">
        <f t="shared" si="0"/>
        <v>10</v>
      </c>
      <c r="C16" s="5" t="s">
        <v>55</v>
      </c>
      <c r="D16" s="1" t="s">
        <v>56</v>
      </c>
      <c r="E16" s="1" t="s">
        <v>57</v>
      </c>
      <c r="F16" s="3" t="s">
        <v>30</v>
      </c>
      <c r="G16" s="26">
        <v>10</v>
      </c>
      <c r="H16" s="26">
        <v>38</v>
      </c>
      <c r="I16" s="21">
        <v>48</v>
      </c>
      <c r="J16" s="4">
        <v>6784</v>
      </c>
      <c r="K16" s="4">
        <v>325632</v>
      </c>
      <c r="L16" s="4">
        <f t="shared" si="1"/>
        <v>384245.75999999995</v>
      </c>
      <c r="M16" s="30" t="s">
        <v>89</v>
      </c>
    </row>
    <row r="17" spans="1:26" s="9" customFormat="1" ht="30">
      <c r="B17" s="5">
        <f t="shared" si="0"/>
        <v>11</v>
      </c>
      <c r="C17" s="5" t="s">
        <v>58</v>
      </c>
      <c r="D17" s="1" t="s">
        <v>59</v>
      </c>
      <c r="E17" s="1" t="s">
        <v>60</v>
      </c>
      <c r="F17" s="3" t="s">
        <v>30</v>
      </c>
      <c r="G17" s="26">
        <v>10</v>
      </c>
      <c r="H17" s="26">
        <v>18</v>
      </c>
      <c r="I17" s="21">
        <v>28</v>
      </c>
      <c r="J17" s="4">
        <v>26924</v>
      </c>
      <c r="K17" s="4">
        <v>753872</v>
      </c>
      <c r="L17" s="4">
        <f t="shared" si="1"/>
        <v>889568.96</v>
      </c>
      <c r="M17" s="30" t="s">
        <v>89</v>
      </c>
    </row>
    <row r="18" spans="1:26" ht="30">
      <c r="A18" s="9"/>
      <c r="B18" s="5">
        <f t="shared" si="0"/>
        <v>12</v>
      </c>
      <c r="C18" s="5" t="s">
        <v>61</v>
      </c>
      <c r="D18" s="1" t="s">
        <v>62</v>
      </c>
      <c r="E18" s="1" t="s">
        <v>63</v>
      </c>
      <c r="F18" s="3" t="s">
        <v>30</v>
      </c>
      <c r="G18" s="26">
        <v>10</v>
      </c>
      <c r="H18" s="26">
        <v>15</v>
      </c>
      <c r="I18" s="21">
        <v>25</v>
      </c>
      <c r="J18" s="4">
        <v>19398</v>
      </c>
      <c r="K18" s="4">
        <v>484950</v>
      </c>
      <c r="L18" s="4">
        <f t="shared" si="1"/>
        <v>572241</v>
      </c>
      <c r="M18" s="30" t="s">
        <v>89</v>
      </c>
      <c r="N18" s="9"/>
      <c r="O18" s="9"/>
      <c r="P18" s="9"/>
      <c r="Q18" s="9"/>
      <c r="R18" s="9"/>
      <c r="S18" s="9"/>
      <c r="T18" s="9"/>
      <c r="U18" s="9"/>
      <c r="Z18" s="9"/>
    </row>
    <row r="19" spans="1:26" ht="30">
      <c r="A19" s="9"/>
      <c r="B19" s="5">
        <f t="shared" si="0"/>
        <v>13</v>
      </c>
      <c r="C19" s="5" t="s">
        <v>64</v>
      </c>
      <c r="D19" s="1" t="s">
        <v>65</v>
      </c>
      <c r="E19" s="1" t="s">
        <v>66</v>
      </c>
      <c r="F19" s="3" t="s">
        <v>30</v>
      </c>
      <c r="G19" s="26">
        <v>10</v>
      </c>
      <c r="H19" s="26">
        <v>44</v>
      </c>
      <c r="I19" s="21">
        <v>54</v>
      </c>
      <c r="J19" s="4">
        <v>25016</v>
      </c>
      <c r="K19" s="4">
        <v>1350864</v>
      </c>
      <c r="L19" s="4">
        <f t="shared" si="1"/>
        <v>1594019.52</v>
      </c>
      <c r="M19" s="30" t="s">
        <v>89</v>
      </c>
      <c r="N19" s="9"/>
      <c r="O19" s="9"/>
      <c r="P19" s="9"/>
      <c r="Q19" s="9"/>
      <c r="R19" s="9"/>
      <c r="S19" s="9"/>
      <c r="T19" s="9"/>
      <c r="U19" s="9"/>
      <c r="Z19" s="9"/>
    </row>
    <row r="20" spans="1:26" s="9" customFormat="1" ht="30">
      <c r="B20" s="5">
        <f t="shared" si="0"/>
        <v>14</v>
      </c>
      <c r="C20" s="5" t="s">
        <v>67</v>
      </c>
      <c r="D20" s="1" t="s">
        <v>68</v>
      </c>
      <c r="E20" s="1" t="s">
        <v>69</v>
      </c>
      <c r="F20" s="3" t="s">
        <v>30</v>
      </c>
      <c r="G20" s="26">
        <v>10</v>
      </c>
      <c r="H20" s="26">
        <v>44</v>
      </c>
      <c r="I20" s="21">
        <v>54</v>
      </c>
      <c r="J20" s="4">
        <v>14840</v>
      </c>
      <c r="K20" s="4">
        <v>801360</v>
      </c>
      <c r="L20" s="4">
        <f t="shared" si="1"/>
        <v>945604.79999999993</v>
      </c>
      <c r="M20" s="30" t="s">
        <v>89</v>
      </c>
    </row>
    <row r="21" spans="1:26" ht="30" customHeight="1">
      <c r="A21" s="9"/>
      <c r="B21" s="5">
        <f t="shared" si="0"/>
        <v>15</v>
      </c>
      <c r="C21" s="5" t="s">
        <v>70</v>
      </c>
      <c r="D21" s="1" t="s">
        <v>71</v>
      </c>
      <c r="E21" s="1" t="s">
        <v>72</v>
      </c>
      <c r="F21" s="3" t="s">
        <v>30</v>
      </c>
      <c r="G21" s="21">
        <v>11</v>
      </c>
      <c r="H21" s="26">
        <v>30</v>
      </c>
      <c r="I21" s="21">
        <v>41</v>
      </c>
      <c r="J21" s="4">
        <v>73542</v>
      </c>
      <c r="K21" s="4">
        <v>3015222</v>
      </c>
      <c r="L21" s="4">
        <f t="shared" si="1"/>
        <v>3557961.96</v>
      </c>
      <c r="M21" s="30" t="s">
        <v>89</v>
      </c>
      <c r="N21" s="9"/>
      <c r="O21" s="9"/>
      <c r="P21" s="9"/>
      <c r="Q21" s="9"/>
      <c r="R21" s="9"/>
      <c r="S21" s="9"/>
      <c r="T21" s="9"/>
      <c r="U21" s="9"/>
      <c r="Z21" s="9"/>
    </row>
    <row r="22" spans="1:26" s="9" customFormat="1" ht="45">
      <c r="B22" s="5">
        <f t="shared" si="0"/>
        <v>16</v>
      </c>
      <c r="C22" s="5" t="s">
        <v>73</v>
      </c>
      <c r="D22" s="1" t="s">
        <v>74</v>
      </c>
      <c r="E22" s="1" t="s">
        <v>75</v>
      </c>
      <c r="F22" s="3" t="s">
        <v>30</v>
      </c>
      <c r="G22" s="26">
        <v>102</v>
      </c>
      <c r="H22" s="26">
        <v>454</v>
      </c>
      <c r="I22" s="21">
        <v>556</v>
      </c>
      <c r="J22" s="4">
        <v>7004</v>
      </c>
      <c r="K22" s="4">
        <v>3894224</v>
      </c>
      <c r="L22" s="4">
        <f t="shared" si="1"/>
        <v>4595184.3199999994</v>
      </c>
      <c r="M22" s="30" t="s">
        <v>89</v>
      </c>
    </row>
    <row r="23" spans="1:26">
      <c r="A23" s="9"/>
      <c r="B23" s="14"/>
      <c r="C23" s="16"/>
      <c r="D23" s="15"/>
      <c r="E23" s="15"/>
      <c r="F23" s="16"/>
      <c r="G23" s="16"/>
      <c r="H23" s="16"/>
      <c r="I23" s="16"/>
      <c r="J23" s="17"/>
      <c r="K23" s="18">
        <f>SUM($K$7:$K$22)</f>
        <v>41485106.100000001</v>
      </c>
      <c r="L23" s="18">
        <f>SUM(L7:L22)</f>
        <v>48952425.197999991</v>
      </c>
      <c r="M23" s="9"/>
      <c r="N23" s="9"/>
      <c r="O23" s="9"/>
      <c r="P23" s="9"/>
      <c r="Q23" s="9"/>
      <c r="R23" s="9"/>
      <c r="S23" s="9"/>
      <c r="T23" s="9"/>
      <c r="U23" s="9"/>
      <c r="Z23" s="9"/>
    </row>
    <row r="24" spans="1:26">
      <c r="A24" s="9"/>
      <c r="B24" s="13"/>
      <c r="C24" s="13"/>
      <c r="D24" s="2"/>
      <c r="E24" s="2"/>
      <c r="F24" s="13"/>
      <c r="G24" s="13"/>
      <c r="H24" s="13"/>
      <c r="I24" s="13"/>
      <c r="J24" s="13"/>
      <c r="K24" s="13" t="s">
        <v>12</v>
      </c>
      <c r="L24" s="25">
        <f>L23-K23</f>
        <v>7467319.09799999</v>
      </c>
      <c r="M24" s="9"/>
      <c r="N24" s="9"/>
      <c r="O24" s="9"/>
      <c r="P24" s="9"/>
      <c r="Q24" s="9"/>
      <c r="R24" s="9"/>
      <c r="S24" s="9"/>
      <c r="T24" s="9"/>
      <c r="U24" s="9"/>
      <c r="Z24" s="9"/>
    </row>
    <row r="25" spans="1:26">
      <c r="A25" s="9"/>
      <c r="B25" s="56" t="s">
        <v>78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9"/>
      <c r="N25" s="9"/>
      <c r="O25" s="9"/>
      <c r="P25" s="9"/>
      <c r="Q25" s="9"/>
      <c r="R25" s="9"/>
      <c r="S25" s="9"/>
      <c r="T25" s="9"/>
      <c r="U25" s="9"/>
      <c r="Z25" s="9"/>
    </row>
    <row r="26" spans="1:26" s="9" customFormat="1">
      <c r="B26" s="53" t="s">
        <v>2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26" s="9" customFormat="1">
      <c r="B27" s="43" t="s">
        <v>85</v>
      </c>
      <c r="C27" s="45"/>
      <c r="D27" s="46" t="s">
        <v>86</v>
      </c>
      <c r="E27" s="47"/>
      <c r="F27" s="47"/>
      <c r="G27" s="47"/>
      <c r="H27" s="47"/>
      <c r="I27" s="47"/>
      <c r="J27" s="47"/>
      <c r="K27" s="47"/>
      <c r="L27" s="48"/>
    </row>
    <row r="28" spans="1:26" ht="33" customHeight="1">
      <c r="B28" s="54" t="s">
        <v>82</v>
      </c>
      <c r="C28" s="55"/>
      <c r="D28" s="43" t="s">
        <v>79</v>
      </c>
      <c r="E28" s="44"/>
      <c r="F28" s="44"/>
      <c r="G28" s="44"/>
      <c r="H28" s="44"/>
      <c r="I28" s="44"/>
      <c r="J28" s="44"/>
      <c r="K28" s="44"/>
      <c r="L28" s="45"/>
    </row>
    <row r="29" spans="1:26" ht="110.25" customHeight="1">
      <c r="B29" s="38" t="s">
        <v>3</v>
      </c>
      <c r="C29" s="38"/>
      <c r="D29" s="39" t="s">
        <v>87</v>
      </c>
      <c r="E29" s="40"/>
      <c r="F29" s="40"/>
      <c r="G29" s="40"/>
      <c r="H29" s="40"/>
      <c r="I29" s="40"/>
      <c r="J29" s="40"/>
      <c r="K29" s="40"/>
      <c r="L29" s="41"/>
      <c r="M29" s="2"/>
      <c r="N29" s="2"/>
      <c r="O29" s="2"/>
      <c r="P29" s="2"/>
      <c r="Q29" s="2"/>
    </row>
    <row r="30" spans="1:26" ht="24" customHeight="1">
      <c r="A30" s="9"/>
      <c r="B30" s="42" t="s">
        <v>83</v>
      </c>
      <c r="C30" s="42"/>
      <c r="D30" s="43" t="s">
        <v>80</v>
      </c>
      <c r="E30" s="44"/>
      <c r="F30" s="44"/>
      <c r="G30" s="44"/>
      <c r="H30" s="44"/>
      <c r="I30" s="44"/>
      <c r="J30" s="44"/>
      <c r="K30" s="44"/>
      <c r="L30" s="45"/>
    </row>
    <row r="31" spans="1:26" ht="15" customHeight="1">
      <c r="A31" s="9"/>
      <c r="B31" s="9"/>
      <c r="D31" s="9"/>
      <c r="E31" s="9"/>
      <c r="F31" s="9"/>
      <c r="G31" s="9"/>
      <c r="H31" s="9"/>
      <c r="I31" s="9"/>
      <c r="J31" s="9"/>
      <c r="K31" s="9"/>
      <c r="L31" s="9"/>
    </row>
    <row r="32" spans="1:26" ht="15" customHeight="1">
      <c r="B32" s="27"/>
      <c r="D32" s="9"/>
      <c r="E32" s="2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Z32" s="9"/>
    </row>
    <row r="33" spans="1:26">
      <c r="A33" s="9"/>
      <c r="B33" s="27"/>
      <c r="D33" s="9"/>
      <c r="E33" s="28"/>
      <c r="F33" s="9"/>
      <c r="G33" s="9"/>
      <c r="H33" s="9"/>
      <c r="I33" s="9"/>
      <c r="J33" s="9"/>
      <c r="K33" s="9"/>
      <c r="L33" s="9"/>
    </row>
    <row r="34" spans="1:26">
      <c r="B34" s="27" t="s">
        <v>5</v>
      </c>
      <c r="C34" s="27"/>
      <c r="D34" s="29" t="str">
        <f>Query2_USERN</f>
        <v>Бадьина Лилия Альбертовна</v>
      </c>
      <c r="E34" s="27" t="s">
        <v>84</v>
      </c>
      <c r="F34" s="27"/>
      <c r="G34" s="27"/>
      <c r="H34" s="27"/>
      <c r="I34" s="27"/>
      <c r="J34" s="27"/>
      <c r="K34" s="27"/>
      <c r="L34" s="27"/>
      <c r="M34" s="9"/>
      <c r="N34" s="9"/>
      <c r="O34" s="9"/>
      <c r="P34" s="9"/>
      <c r="Q34" s="9"/>
      <c r="R34" s="9"/>
      <c r="S34" s="9"/>
      <c r="T34" s="9"/>
      <c r="U34" s="9"/>
      <c r="Z34" s="9"/>
    </row>
  </sheetData>
  <mergeCells count="21">
    <mergeCell ref="M4:M5"/>
    <mergeCell ref="K4:K5"/>
    <mergeCell ref="J4:J5"/>
    <mergeCell ref="B26:L26"/>
    <mergeCell ref="B28:C28"/>
    <mergeCell ref="D28:L28"/>
    <mergeCell ref="B25:L25"/>
    <mergeCell ref="B29:C29"/>
    <mergeCell ref="D29:L29"/>
    <mergeCell ref="B30:C30"/>
    <mergeCell ref="D30:L30"/>
    <mergeCell ref="B27:C27"/>
    <mergeCell ref="D27:L27"/>
    <mergeCell ref="B2:L2"/>
    <mergeCell ref="B4:B5"/>
    <mergeCell ref="D4:D5"/>
    <mergeCell ref="L4:L5"/>
    <mergeCell ref="E4:E5"/>
    <mergeCell ref="F4:F5"/>
    <mergeCell ref="G4:I4"/>
    <mergeCell ref="C4:C5"/>
  </mergeCells>
  <pageMargins left="0" right="0" top="0" bottom="0" header="0.31496062992125984" footer="0.31496062992125984"/>
  <pageSetup paperSize="9" scale="75" fitToHeight="0" orientation="landscape" r:id="rId1"/>
  <headerFooter>
    <oddFooter>&amp;C&amp;P</oddFooter>
  </headerFooter>
  <rowBreaks count="1" manualBreakCount="1">
    <brk id="2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16</v>
      </c>
      <c r="B5" t="e">
        <f>XLR_ERRNAME</f>
        <v>#NAME?</v>
      </c>
    </row>
    <row r="6" spans="1:19">
      <c r="A6" t="s">
        <v>17</v>
      </c>
      <c r="B6">
        <v>7098</v>
      </c>
      <c r="C6" s="24" t="s">
        <v>18</v>
      </c>
      <c r="D6">
        <v>4861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  <c r="O6">
        <v>1051</v>
      </c>
      <c r="P6" s="24" t="s">
        <v>25</v>
      </c>
      <c r="Q6">
        <v>0</v>
      </c>
      <c r="R6" s="24" t="s">
        <v>21</v>
      </c>
      <c r="S6" s="2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2014-11-24T09:08:55Z</cp:lastPrinted>
  <dcterms:created xsi:type="dcterms:W3CDTF">2013-12-19T08:11:42Z</dcterms:created>
  <dcterms:modified xsi:type="dcterms:W3CDTF">2014-11-26T05:29:11Z</dcterms:modified>
</cp:coreProperties>
</file>